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7-1\Desktop\Отчет об исполнении бюджета\Отчет об исполнении бюджета за 2026 год\Отчет об исполнении бюджета за 1 квартал 2026 г\"/>
    </mc:Choice>
  </mc:AlternateContent>
  <bookViews>
    <workbookView xWindow="0" yWindow="0" windowWidth="28800" windowHeight="11835"/>
  </bookViews>
  <sheets>
    <sheet name="Доходы" sheetId="2" r:id="rId1"/>
  </sheets>
  <definedNames>
    <definedName name="_xlnm.Print_Titles" localSheetId="0">Доходы!$5:$8</definedName>
    <definedName name="_xlnm.Print_Area" localSheetId="0">Доходы!$A$1:$G$72</definedName>
  </definedNames>
  <calcPr calcId="152511"/>
</workbook>
</file>

<file path=xl/calcChain.xml><?xml version="1.0" encoding="utf-8"?>
<calcChain xmlns="http://schemas.openxmlformats.org/spreadsheetml/2006/main">
  <c r="F52" i="2" l="1"/>
  <c r="D41" i="2"/>
  <c r="E41" i="2"/>
  <c r="C41" i="2"/>
  <c r="F35" i="2"/>
  <c r="D24" i="2"/>
  <c r="E24" i="2"/>
  <c r="C24" i="2"/>
  <c r="D44" i="2"/>
  <c r="E44" i="2"/>
  <c r="C44" i="2"/>
  <c r="E28" i="2"/>
  <c r="E27" i="2" s="1"/>
  <c r="C28" i="2"/>
  <c r="C27" i="2" s="1"/>
  <c r="D28" i="2"/>
  <c r="D27" i="2" s="1"/>
  <c r="D52" i="2" l="1"/>
  <c r="E52" i="2"/>
  <c r="C52" i="2"/>
  <c r="G13" i="2" l="1"/>
  <c r="G15" i="2"/>
  <c r="G17" i="2"/>
  <c r="G18" i="2"/>
  <c r="G19" i="2"/>
  <c r="G20" i="2"/>
  <c r="G22" i="2"/>
  <c r="G23" i="2"/>
  <c r="G25" i="2"/>
  <c r="G26" i="2"/>
  <c r="G29" i="2"/>
  <c r="G30" i="2"/>
  <c r="G31" i="2"/>
  <c r="G32" i="2"/>
  <c r="G33" i="2"/>
  <c r="G35" i="2"/>
  <c r="G37" i="2"/>
  <c r="G39" i="2"/>
  <c r="G40" i="2"/>
  <c r="G42" i="2"/>
  <c r="G45" i="2"/>
  <c r="G46" i="2"/>
  <c r="G47" i="2"/>
  <c r="G49" i="2"/>
  <c r="G56" i="2"/>
  <c r="G58" i="2"/>
  <c r="G59" i="2"/>
  <c r="G60" i="2"/>
  <c r="G62" i="2"/>
  <c r="G63" i="2"/>
  <c r="G64" i="2"/>
  <c r="G65" i="2"/>
  <c r="G67" i="2"/>
  <c r="G68" i="2"/>
  <c r="G69" i="2"/>
  <c r="G72" i="2"/>
  <c r="E71" i="2"/>
  <c r="E66" i="2"/>
  <c r="E57" i="2"/>
  <c r="E48" i="2"/>
  <c r="E38" i="2"/>
  <c r="E36" i="2"/>
  <c r="E21" i="2"/>
  <c r="E16" i="2"/>
  <c r="E14" i="2"/>
  <c r="E12" i="2"/>
  <c r="E11" i="2" l="1"/>
  <c r="E51" i="2"/>
  <c r="E50" i="2" s="1"/>
  <c r="E9" i="2" l="1"/>
  <c r="D57" i="2"/>
  <c r="G57" i="2" s="1"/>
  <c r="C57" i="2"/>
  <c r="G52" i="2"/>
  <c r="D48" i="2"/>
  <c r="G48" i="2" s="1"/>
  <c r="C48" i="2"/>
  <c r="G28" i="2"/>
  <c r="F70" i="2" l="1"/>
  <c r="D66" i="2"/>
  <c r="G66" i="2" s="1"/>
  <c r="C66" i="2"/>
  <c r="F67" i="2"/>
  <c r="F13" i="2" l="1"/>
  <c r="F15" i="2"/>
  <c r="F19" i="2"/>
  <c r="F20" i="2"/>
  <c r="F22" i="2"/>
  <c r="F23" i="2"/>
  <c r="F25" i="2"/>
  <c r="F29" i="2"/>
  <c r="F30" i="2"/>
  <c r="F32" i="2"/>
  <c r="F37" i="2"/>
  <c r="F39" i="2"/>
  <c r="F40" i="2"/>
  <c r="F45" i="2"/>
  <c r="F46" i="2"/>
  <c r="F53" i="2"/>
  <c r="F54" i="2"/>
  <c r="F55" i="2"/>
  <c r="F56" i="2"/>
  <c r="F58" i="2"/>
  <c r="F59" i="2"/>
  <c r="F60" i="2"/>
  <c r="F61" i="2"/>
  <c r="F62" i="2"/>
  <c r="F63" i="2"/>
  <c r="F64" i="2"/>
  <c r="F65" i="2"/>
  <c r="F68" i="2"/>
  <c r="F69" i="2"/>
  <c r="D12" i="2"/>
  <c r="G12" i="2" s="1"/>
  <c r="G41" i="2"/>
  <c r="C12" i="2"/>
  <c r="D16" i="2"/>
  <c r="G16" i="2" s="1"/>
  <c r="D14" i="2"/>
  <c r="G14" i="2" s="1"/>
  <c r="C14" i="2"/>
  <c r="C16" i="2"/>
  <c r="D21" i="2"/>
  <c r="G21" i="2" s="1"/>
  <c r="C21" i="2"/>
  <c r="G24" i="2"/>
  <c r="D36" i="2"/>
  <c r="G36" i="2" s="1"/>
  <c r="C36" i="2"/>
  <c r="D38" i="2"/>
  <c r="G38" i="2" s="1"/>
  <c r="C38" i="2"/>
  <c r="G44" i="2"/>
  <c r="D71" i="2"/>
  <c r="G71" i="2" s="1"/>
  <c r="C71" i="2"/>
  <c r="F36" i="2" l="1"/>
  <c r="G27" i="2"/>
  <c r="D51" i="2"/>
  <c r="G51" i="2" s="1"/>
  <c r="C51" i="2"/>
  <c r="C50" i="2" s="1"/>
  <c r="F38" i="2"/>
  <c r="F24" i="2"/>
  <c r="F21" i="2"/>
  <c r="F44" i="2"/>
  <c r="F16" i="2"/>
  <c r="F57" i="2"/>
  <c r="F12" i="2"/>
  <c r="F66" i="2"/>
  <c r="F14" i="2"/>
  <c r="F28" i="2"/>
  <c r="C11" i="2"/>
  <c r="D11" i="2" l="1"/>
  <c r="G11" i="2" s="1"/>
  <c r="F27" i="2"/>
  <c r="C9" i="2"/>
  <c r="D50" i="2"/>
  <c r="F51" i="2"/>
  <c r="F50" i="2" l="1"/>
  <c r="G50" i="2"/>
  <c r="F11" i="2"/>
  <c r="D9" i="2"/>
  <c r="G9" i="2" s="1"/>
  <c r="F9" i="2" l="1"/>
</calcChain>
</file>

<file path=xl/sharedStrings.xml><?xml version="1.0" encoding="utf-8"?>
<sst xmlns="http://schemas.openxmlformats.org/spreadsheetml/2006/main" count="147" uniqueCount="147">
  <si>
    <t>Наименование 
показателя</t>
  </si>
  <si>
    <t>Код дохода по бюджетной классификации</t>
  </si>
  <si>
    <t>1</t>
  </si>
  <si>
    <t>2</t>
  </si>
  <si>
    <t>3</t>
  </si>
  <si>
    <t>4</t>
  </si>
  <si>
    <t>Доходы бюджета - всего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</si>
  <si>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</si>
  <si>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</si>
  <si>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</si>
  <si>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</si>
  <si>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</si>
  <si>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</si>
  <si>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</si>
  <si>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</si>
  <si>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</si>
  <si>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</si>
  <si>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</si>
  <si>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</si>
  <si>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</si>
  <si>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</si>
  <si>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</si>
  <si>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</si>
  <si>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</si>
  <si>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</si>
  <si>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</si>
  <si>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</si>
  <si>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</si>
  <si>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</si>
  <si>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</si>
  <si>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</si>
  <si>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</si>
  <si>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</si>
  <si>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Земельный налог</t>
  </si>
  <si>
    <t xml:space="preserve"> 000 1060600000 0000 110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</si>
  <si>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</si>
  <si>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</si>
  <si>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</si>
  <si>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</si>
  <si>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</si>
  <si>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</si>
  <si>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</si>
  <si>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</si>
  <si>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</si>
  <si>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</si>
  <si>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</si>
  <si>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</si>
  <si>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</si>
  <si>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</si>
  <si>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</si>
  <si>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</si>
  <si>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</si>
  <si>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</si>
  <si>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</si>
  <si>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</si>
  <si>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</si>
  <si>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</si>
  <si>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</si>
  <si>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</si>
  <si>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</si>
  <si>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</si>
  <si>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</si>
  <si>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</si>
  <si>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</si>
  <si>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</si>
  <si>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Доходы от компенсации затрат государства</t>
  </si>
  <si>
    <t xml:space="preserve"> 000 1130200000 0000 130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</si>
  <si>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</si>
  <si>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</si>
  <si>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</si>
  <si>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</si>
  <si>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</si>
  <si>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</si>
  <si>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</si>
  <si>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</si>
  <si>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</si>
  <si>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</si>
  <si>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</si>
  <si>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</si>
  <si>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</si>
  <si>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</si>
  <si>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</si>
  <si>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</si>
  <si>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</si>
  <si>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</si>
  <si>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</si>
  <si>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</si>
  <si>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</si>
  <si>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</si>
  <si>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</si>
  <si>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</si>
  <si>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 xml:space="preserve"> 000 2022007714 0000 150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</si>
  <si>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</si>
  <si>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 xml:space="preserve"> 000 2022559914 0000 150</t>
  </si>
  <si>
    <t>Прочие субсидии бюджетам муниципальных округов</t>
  </si>
  <si>
    <t xml:space="preserve"> 000 2022999914 0000 150</t>
  </si>
  <si>
    <t>Субвенции бюджетам бюджетной системы Российской Федерации</t>
  </si>
  <si>
    <t xml:space="preserve"> 000 2023000000 0000 150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</si>
  <si>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</si>
  <si>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</si>
  <si>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</si>
  <si>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</si>
  <si>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</si>
  <si>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</si>
  <si>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</si>
  <si>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</si>
  <si>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</si>
  <si>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000 2023530414 0000 150</t>
  </si>
  <si>
    <t>Субвенции бюджетам муниципальных округов на государственную регистрацию актов гражданского состояния</t>
  </si>
  <si>
    <t xml:space="preserve"> 000 2023593014 0000 150</t>
  </si>
  <si>
    <t>Единая субвенция бюджетам муниципальных округов из бюджета субъекта Российской Федерации</t>
  </si>
  <si>
    <t xml:space="preserve"> 000 2023690014 0000 150</t>
  </si>
  <si>
    <t>Прочие субвенции бюджетам муниципальных округов</t>
  </si>
  <si>
    <t xml:space="preserve"> 000 2023999914 0000 150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</si>
  <si>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</si>
  <si>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</si>
  <si>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</si>
  <si>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</si>
  <si>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</si>
  <si>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</si>
  <si>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</si>
  <si>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</si>
  <si>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</si>
  <si>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</si>
  <si>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(в рублях)</t>
  </si>
  <si>
    <t>6</t>
  </si>
  <si>
    <t>7</t>
  </si>
  <si>
    <t>(6=4/3*100)</t>
  </si>
  <si>
    <t>(7=4/5*100)</t>
  </si>
  <si>
    <t>Кассовое исполнение за 1 квартал 2025 года</t>
  </si>
  <si>
    <t xml:space="preserve"> 000 2024505014 0000 150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</si>
  <si>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</si>
  <si>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000 2024999914 0000 150</t>
  </si>
  <si>
    <t>Прочие межбюджетные трансферты, передаваемые бюджетам муниципальных округов</t>
  </si>
  <si>
    <t>Сведения об исполнении бюджета Пограничного муниципального округа по доходам за 1 квартал 2026 года</t>
  </si>
  <si>
    <t>по состоянию на 01.04.2026</t>
  </si>
  <si>
    <t>(конец отчетного периода - 31.03.2026)</t>
  </si>
  <si>
    <t>5</t>
  </si>
  <si>
    <t>Кассовое исполнение за 1 квартал 2026 года</t>
  </si>
  <si>
    <t>Процент исполнения   к плану 1 квартала  2026 года</t>
  </si>
  <si>
    <t>Процент исполнения 1 квартала 2026 года к кассовому исполнению 1 квартала  2025 года</t>
  </si>
  <si>
    <t>Плановые бюджетные назначения на 2026 год,                                                                                                                                                             от 28.11.2025                 № 11-МПА                        (в редакции от 27.02.2026                         № 18-МПА)</t>
  </si>
  <si>
    <t>Субсидии бюджетам муниципальных округов на софинансирование  капитальных вложений в объекты муниципальной собственности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</si>
  <si>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</si>
  <si>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 xml:space="preserve"> 000 2022575314 0000 150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</si>
  <si>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</si>
  <si>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 000 1110540000 0000 120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</si>
</sst>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42">
    <xf numFmtId="0" fontId="0" fillId="0" borderId="0" xfId="0"/>
    <xf numFmtId="0" fontId="20" fillId="0" borderId="1" xfId="0" applyFont="1" applyFill="1" applyBorder="1" applyAlignment="1"/>
    <xf numFmtId="49" fontId="17" fillId="0" borderId="64" xfId="35" applyNumberFormat="1" applyFont="1" applyFill="1" applyBorder="1" applyAlignment="1" applyProtection="1">
      <alignment horizontal="center" vertical="center" wrapText="1"/>
    </xf>
    <xf numFmtId="49" fontId="17" fillId="0" borderId="61" xfId="38" applyNumberFormat="1" applyFont="1" applyFill="1" applyBorder="1" applyProtection="1">
      <alignment horizontal="center" vertical="center" wrapText="1"/>
    </xf>
    <xf numFmtId="4" fontId="21" fillId="0" borderId="16" xfId="42" applyNumberFormat="1" applyFont="1" applyFill="1" applyProtection="1">
      <alignment horizontal="right"/>
    </xf>
    <xf numFmtId="49" fontId="17" fillId="0" borderId="27" xfId="48" applyNumberFormat="1" applyFont="1" applyFill="1" applyProtection="1">
      <alignment horizontal="center"/>
    </xf>
    <xf numFmtId="4" fontId="24" fillId="0" borderId="16" xfId="42" applyNumberFormat="1" applyFont="1" applyFill="1" applyProtection="1">
      <alignment horizontal="right"/>
    </xf>
    <xf numFmtId="4" fontId="17" fillId="0" borderId="16" xfId="42" applyNumberFormat="1" applyFont="1" applyFill="1" applyProtection="1">
      <alignment horizontal="right"/>
    </xf>
    <xf numFmtId="4" fontId="24" fillId="0" borderId="16" xfId="42" applyNumberFormat="1" applyFont="1" applyFill="1" applyAlignment="1" applyProtection="1">
      <alignment horizontal="right"/>
    </xf>
    <xf numFmtId="4" fontId="21" fillId="0" borderId="16" xfId="42" applyNumberFormat="1" applyFont="1" applyFill="1" applyAlignment="1" applyProtection="1">
      <alignment horizontal="right"/>
    </xf>
    <xf numFmtId="4" fontId="17" fillId="0" borderId="16" xfId="42" applyNumberFormat="1" applyFont="1" applyFill="1" applyAlignment="1" applyProtection="1">
      <alignment horizontal="right"/>
    </xf>
    <xf numFmtId="0" fontId="20" fillId="0" borderId="0" xfId="0" applyFont="1" applyFill="1" applyProtection="1">
      <protection locked="0"/>
    </xf>
    <xf numFmtId="0" fontId="18" fillId="0" borderId="1" xfId="1" applyNumberFormat="1" applyFont="1" applyFill="1" applyBorder="1" applyAlignment="1" applyProtection="1"/>
    <xf numFmtId="0" fontId="20" fillId="0" borderId="1" xfId="0" applyFont="1" applyFill="1" applyBorder="1" applyProtection="1">
      <protection locked="0"/>
    </xf>
    <xf numFmtId="49" fontId="17" fillId="0" borderId="1" xfId="23" applyNumberFormat="1" applyFont="1" applyFill="1" applyAlignment="1" applyProtection="1">
      <alignment horizontal="right"/>
    </xf>
    <xf numFmtId="49" fontId="17" fillId="0" borderId="64" xfId="35" applyFont="1" applyFill="1" applyBorder="1">
      <alignment horizontal="center" vertical="center" wrapText="1"/>
    </xf>
    <xf numFmtId="49" fontId="17" fillId="0" borderId="64" xfId="37" applyNumberFormat="1" applyFont="1" applyFill="1" applyBorder="1" applyAlignment="1" applyProtection="1">
      <alignment horizontal="center" vertical="center" wrapText="1"/>
    </xf>
    <xf numFmtId="49" fontId="17" fillId="0" borderId="18" xfId="35" applyNumberFormat="1" applyFont="1" applyFill="1" applyBorder="1" applyProtection="1">
      <alignment horizontal="center" vertical="center" wrapText="1"/>
    </xf>
    <xf numFmtId="49" fontId="17" fillId="0" borderId="65" xfId="38" applyNumberFormat="1" applyFont="1" applyFill="1" applyBorder="1" applyProtection="1">
      <alignment horizontal="center" vertical="center" wrapText="1"/>
    </xf>
    <xf numFmtId="0" fontId="21" fillId="0" borderId="19" xfId="39" applyNumberFormat="1" applyFont="1" applyFill="1" applyProtection="1">
      <alignment horizontal="left" wrapText="1"/>
    </xf>
    <xf numFmtId="49" fontId="21" fillId="0" borderId="21" xfId="41" applyNumberFormat="1" applyFont="1" applyFill="1" applyProtection="1">
      <alignment horizontal="center"/>
    </xf>
    <xf numFmtId="4" fontId="21" fillId="0" borderId="24" xfId="43" applyNumberFormat="1" applyFont="1" applyFill="1" applyBorder="1" applyProtection="1">
      <alignment horizontal="right"/>
    </xf>
    <xf numFmtId="2" fontId="22" fillId="0" borderId="60" xfId="0" applyNumberFormat="1" applyFont="1" applyFill="1" applyBorder="1" applyProtection="1">
      <protection locked="0"/>
    </xf>
    <xf numFmtId="0" fontId="17" fillId="0" borderId="25" xfId="46" applyNumberFormat="1" applyFont="1" applyFill="1" applyProtection="1">
      <alignment horizontal="left" wrapText="1" indent="1"/>
    </xf>
    <xf numFmtId="4" fontId="17" fillId="0" borderId="24" xfId="43" applyNumberFormat="1" applyFont="1" applyFill="1" applyBorder="1" applyProtection="1">
      <alignment horizontal="right"/>
    </xf>
    <xf numFmtId="2" fontId="23" fillId="0" borderId="60" xfId="0" applyNumberFormat="1" applyFont="1" applyFill="1" applyBorder="1" applyProtection="1">
      <protection locked="0"/>
    </xf>
    <xf numFmtId="0" fontId="21" fillId="0" borderId="22" xfId="53" applyNumberFormat="1" applyFont="1" applyFill="1" applyProtection="1">
      <alignment horizontal="left" wrapText="1" indent="2"/>
    </xf>
    <xf numFmtId="49" fontId="21" fillId="0" borderId="16" xfId="55" applyNumberFormat="1" applyFont="1" applyFill="1" applyProtection="1">
      <alignment horizontal="center"/>
    </xf>
    <xf numFmtId="0" fontId="24" fillId="0" borderId="22" xfId="53" applyNumberFormat="1" applyFont="1" applyFill="1" applyProtection="1">
      <alignment horizontal="left" wrapText="1" indent="2"/>
    </xf>
    <xf numFmtId="49" fontId="24" fillId="0" borderId="16" xfId="55" applyNumberFormat="1" applyFont="1" applyFill="1" applyProtection="1">
      <alignment horizontal="center"/>
    </xf>
    <xf numFmtId="4" fontId="24" fillId="0" borderId="24" xfId="43" applyNumberFormat="1" applyFont="1" applyFill="1" applyBorder="1" applyProtection="1">
      <alignment horizontal="right"/>
    </xf>
    <xf numFmtId="0" fontId="25" fillId="0" borderId="0" xfId="0" applyFont="1" applyFill="1" applyProtection="1">
      <protection locked="0"/>
    </xf>
    <xf numFmtId="0" fontId="17" fillId="0" borderId="22" xfId="53" applyNumberFormat="1" applyFont="1" applyFill="1" applyProtection="1">
      <alignment horizontal="left" wrapText="1" indent="2"/>
    </xf>
    <xf numFmtId="49" fontId="17" fillId="0" borderId="16" xfId="55" applyNumberFormat="1" applyFont="1" applyFill="1" applyProtection="1">
      <alignment horizontal="center"/>
    </xf>
    <xf numFmtId="0" fontId="17" fillId="0" borderId="22" xfId="53" applyNumberFormat="1" applyFont="1" applyFill="1" applyAlignment="1" applyProtection="1">
      <alignment horizontal="left" vertical="center" wrapText="1" indent="2"/>
    </xf>
    <xf numFmtId="49" fontId="17" fillId="0" borderId="62" xfId="37" applyNumberFormat="1" applyFont="1" applyFill="1" applyBorder="1" applyAlignment="1" applyProtection="1">
      <alignment horizontal="center" vertical="center" wrapText="1"/>
    </xf>
    <xf numFmtId="49" fontId="17" fillId="0" borderId="63" xfId="37" applyNumberFormat="1" applyFont="1" applyFill="1" applyBorder="1" applyAlignment="1" applyProtection="1">
      <alignment horizontal="center" vertical="center" wrapText="1"/>
    </xf>
    <xf numFmtId="2" fontId="19" fillId="0" borderId="1" xfId="7" applyNumberFormat="1" applyFont="1" applyFill="1" applyAlignment="1" applyProtection="1">
      <alignment horizontal="center" wrapText="1"/>
    </xf>
    <xf numFmtId="49" fontId="17" fillId="0" borderId="62" xfId="35" applyNumberFormat="1" applyFont="1" applyFill="1" applyBorder="1" applyProtection="1">
      <alignment horizontal="center" vertical="center" wrapText="1"/>
    </xf>
    <xf numFmtId="49" fontId="17" fillId="0" borderId="63" xfId="35" applyFont="1" applyFill="1" applyBorder="1">
      <alignment horizontal="center" vertical="center" wrapText="1"/>
    </xf>
    <xf numFmtId="49" fontId="17" fillId="0" borderId="62" xfId="35" applyNumberFormat="1" applyFont="1" applyFill="1" applyBorder="1" applyAlignment="1" applyProtection="1">
      <alignment horizontal="center" vertical="center" wrapText="1"/>
    </xf>
    <xf numFmtId="49" fontId="17" fillId="0" borderId="63" xfId="35" applyNumberFormat="1" applyFont="1" applyFill="1" applyBorder="1" applyAlignment="1" applyProtection="1">
      <alignment horizontal="center" vertical="center" wrapText="1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zoomScale="110" zoomScaleNormal="110" zoomScaleSheetLayoutView="110" zoomScalePageLayoutView="70" workbookViewId="0">
      <selection activeCell="C80" sqref="C80"/>
    </sheetView>
  </sheetViews>
  <sheetFormatPr defaultColWidth="8.625" defaultRowHeight="15" x14ac:dyDescent="0.25"/>
  <cols>
    <col min="1" max="1" width="50.875" style="11" customWidth="1"/>
    <col min="2" max="2" width="19.5" style="11" customWidth="1"/>
    <col min="3" max="3" width="13.5" style="11" customWidth="1"/>
    <col min="4" max="5" width="11.625" style="11" customWidth="1"/>
    <col min="6" max="6" width="9" style="11" customWidth="1"/>
    <col min="7" max="7" width="12.375" style="11" customWidth="1"/>
    <col min="8" max="16384" width="8.625" style="11"/>
  </cols>
  <sheetData>
    <row r="1" spans="1:7" ht="36.75" customHeight="1" x14ac:dyDescent="0.25">
      <c r="A1" s="37" t="s">
        <v>134</v>
      </c>
      <c r="B1" s="37"/>
      <c r="C1" s="37"/>
      <c r="D1" s="37"/>
      <c r="E1" s="37"/>
      <c r="F1" s="37"/>
      <c r="G1" s="37"/>
    </row>
    <row r="2" spans="1:7" ht="20.25" customHeight="1" x14ac:dyDescent="0.25">
      <c r="A2" s="37" t="s">
        <v>135</v>
      </c>
      <c r="B2" s="37"/>
      <c r="C2" s="37"/>
      <c r="D2" s="37"/>
      <c r="E2" s="37"/>
      <c r="F2" s="37"/>
      <c r="G2" s="37"/>
    </row>
    <row r="3" spans="1:7" ht="15.75" customHeight="1" x14ac:dyDescent="0.25">
      <c r="A3" s="37" t="s">
        <v>136</v>
      </c>
      <c r="B3" s="37"/>
      <c r="C3" s="37"/>
      <c r="D3" s="37"/>
      <c r="E3" s="37"/>
      <c r="F3" s="37"/>
      <c r="G3" s="37"/>
    </row>
    <row r="4" spans="1:7" ht="17.25" customHeight="1" x14ac:dyDescent="0.25">
      <c r="A4" s="12"/>
      <c r="B4" s="1"/>
      <c r="C4" s="1"/>
      <c r="D4" s="1"/>
      <c r="E4" s="1"/>
      <c r="F4" s="13"/>
      <c r="G4" s="14" t="s">
        <v>124</v>
      </c>
    </row>
    <row r="5" spans="1:7" ht="11.45" customHeight="1" x14ac:dyDescent="0.25">
      <c r="A5" s="38" t="s">
        <v>0</v>
      </c>
      <c r="B5" s="38" t="s">
        <v>1</v>
      </c>
      <c r="C5" s="40" t="s">
        <v>141</v>
      </c>
      <c r="D5" s="40" t="s">
        <v>138</v>
      </c>
      <c r="E5" s="40" t="s">
        <v>129</v>
      </c>
      <c r="F5" s="35" t="s">
        <v>139</v>
      </c>
      <c r="G5" s="35" t="s">
        <v>140</v>
      </c>
    </row>
    <row r="6" spans="1:7" ht="140.44999999999999" customHeight="1" x14ac:dyDescent="0.25">
      <c r="A6" s="39"/>
      <c r="B6" s="39"/>
      <c r="C6" s="41"/>
      <c r="D6" s="41"/>
      <c r="E6" s="41"/>
      <c r="F6" s="36"/>
      <c r="G6" s="36"/>
    </row>
    <row r="7" spans="1:7" ht="15.75" customHeight="1" x14ac:dyDescent="0.25">
      <c r="A7" s="15"/>
      <c r="B7" s="15"/>
      <c r="C7" s="2"/>
      <c r="D7" s="2"/>
      <c r="E7" s="2"/>
      <c r="F7" s="16" t="s">
        <v>127</v>
      </c>
      <c r="G7" s="16" t="s">
        <v>128</v>
      </c>
    </row>
    <row r="8" spans="1:7" ht="11.45" customHeight="1" thickBot="1" x14ac:dyDescent="0.3">
      <c r="A8" s="17" t="s">
        <v>2</v>
      </c>
      <c r="B8" s="17" t="s">
        <v>3</v>
      </c>
      <c r="C8" s="3" t="s">
        <v>4</v>
      </c>
      <c r="D8" s="3" t="s">
        <v>5</v>
      </c>
      <c r="E8" s="3" t="s">
        <v>137</v>
      </c>
      <c r="F8" s="18" t="s">
        <v>125</v>
      </c>
      <c r="G8" s="3" t="s">
        <v>126</v>
      </c>
    </row>
    <row r="9" spans="1:7" ht="21.75" customHeight="1" x14ac:dyDescent="0.25">
      <c r="A9" s="19" t="s">
        <v>6</v>
      </c>
      <c r="B9" s="20" t="s">
        <v>7</v>
      </c>
      <c r="C9" s="4">
        <f>C11+C50</f>
        <v>1156400706.5599999</v>
      </c>
      <c r="D9" s="4">
        <f>D11+D50</f>
        <v>269998654.63999999</v>
      </c>
      <c r="E9" s="4">
        <f>E11+E50</f>
        <v>163828256.92999998</v>
      </c>
      <c r="F9" s="21">
        <f>D9/C9*100</f>
        <v>23.348191773695625</v>
      </c>
      <c r="G9" s="22">
        <f>D9/E9*100</f>
        <v>164.8059130332835</v>
      </c>
    </row>
    <row r="10" spans="1:7" ht="15" customHeight="1" x14ac:dyDescent="0.25">
      <c r="A10" s="23" t="s">
        <v>8</v>
      </c>
      <c r="B10" s="5"/>
      <c r="C10" s="5"/>
      <c r="D10" s="5"/>
      <c r="E10" s="5"/>
      <c r="F10" s="24"/>
      <c r="G10" s="25"/>
    </row>
    <row r="11" spans="1:7" x14ac:dyDescent="0.25">
      <c r="A11" s="26" t="s">
        <v>9</v>
      </c>
      <c r="B11" s="27" t="s">
        <v>10</v>
      </c>
      <c r="C11" s="4">
        <f>C12+C14+C16+C21+C24+C27+C36+C38+C41+C44+C48</f>
        <v>633439635</v>
      </c>
      <c r="D11" s="4">
        <f>D12+D14+D16+D21+D24+D27+D36+D38+D41+D44+D48</f>
        <v>138262749.68000001</v>
      </c>
      <c r="E11" s="4">
        <f>E12+E14+E16+E21+E24+E27+E36+E38+E41+E44+E48</f>
        <v>94674658.699999988</v>
      </c>
      <c r="F11" s="21">
        <f t="shared" ref="F11:F16" si="0">D11/C11*100</f>
        <v>21.827296878888863</v>
      </c>
      <c r="G11" s="22">
        <f t="shared" ref="G11" si="1">D11/E11*100</f>
        <v>146.03987125860115</v>
      </c>
    </row>
    <row r="12" spans="1:7" s="31" customFormat="1" x14ac:dyDescent="0.25">
      <c r="A12" s="28" t="s">
        <v>11</v>
      </c>
      <c r="B12" s="29" t="s">
        <v>12</v>
      </c>
      <c r="C12" s="6">
        <f>C13</f>
        <v>567309435</v>
      </c>
      <c r="D12" s="6">
        <f>D13</f>
        <v>123579061.84999999</v>
      </c>
      <c r="E12" s="6">
        <f>E13</f>
        <v>73850774.450000003</v>
      </c>
      <c r="F12" s="30">
        <f t="shared" si="0"/>
        <v>21.783360935994303</v>
      </c>
      <c r="G12" s="25">
        <f>D12/E12*100</f>
        <v>167.33617591738064</v>
      </c>
    </row>
    <row r="13" spans="1:7" x14ac:dyDescent="0.25">
      <c r="A13" s="32" t="s">
        <v>13</v>
      </c>
      <c r="B13" s="33" t="s">
        <v>14</v>
      </c>
      <c r="C13" s="7">
        <v>567309435</v>
      </c>
      <c r="D13" s="7">
        <v>123579061.84999999</v>
      </c>
      <c r="E13" s="7">
        <v>73850774.450000003</v>
      </c>
      <c r="F13" s="24">
        <f t="shared" si="0"/>
        <v>21.783360935994303</v>
      </c>
      <c r="G13" s="25">
        <f t="shared" ref="G13:G72" si="2">D13/E13*100</f>
        <v>167.33617591738064</v>
      </c>
    </row>
    <row r="14" spans="1:7" s="31" customFormat="1" ht="27.75" customHeight="1" x14ac:dyDescent="0.25">
      <c r="A14" s="28" t="s">
        <v>15</v>
      </c>
      <c r="B14" s="29" t="s">
        <v>16</v>
      </c>
      <c r="C14" s="6">
        <f>C15</f>
        <v>16492000</v>
      </c>
      <c r="D14" s="6">
        <f>D15</f>
        <v>3567918.88</v>
      </c>
      <c r="E14" s="6">
        <f>E15</f>
        <v>3542897.08</v>
      </c>
      <c r="F14" s="30">
        <f t="shared" si="0"/>
        <v>21.634240116420081</v>
      </c>
      <c r="G14" s="25">
        <f t="shared" si="2"/>
        <v>100.70625252258245</v>
      </c>
    </row>
    <row r="15" spans="1:7" ht="27" customHeight="1" x14ac:dyDescent="0.25">
      <c r="A15" s="32" t="s">
        <v>17</v>
      </c>
      <c r="B15" s="33" t="s">
        <v>18</v>
      </c>
      <c r="C15" s="7">
        <v>16492000</v>
      </c>
      <c r="D15" s="7">
        <v>3567918.88</v>
      </c>
      <c r="E15" s="7">
        <v>3542897.08</v>
      </c>
      <c r="F15" s="24">
        <f t="shared" si="0"/>
        <v>21.634240116420081</v>
      </c>
      <c r="G15" s="25">
        <f t="shared" si="2"/>
        <v>100.70625252258245</v>
      </c>
    </row>
    <row r="16" spans="1:7" s="31" customFormat="1" x14ac:dyDescent="0.25">
      <c r="A16" s="28" t="s">
        <v>19</v>
      </c>
      <c r="B16" s="29" t="s">
        <v>20</v>
      </c>
      <c r="C16" s="6">
        <f>C17+C18+C19+C20</f>
        <v>3249000</v>
      </c>
      <c r="D16" s="6">
        <f>D17+D18+D19+D20</f>
        <v>-385039.99</v>
      </c>
      <c r="E16" s="6">
        <f>E17+E18+E19+E20</f>
        <v>4963284.49</v>
      </c>
      <c r="F16" s="30">
        <f t="shared" si="0"/>
        <v>-11.851030778701139</v>
      </c>
      <c r="G16" s="25">
        <f t="shared" si="2"/>
        <v>-7.7577658660464968</v>
      </c>
    </row>
    <row r="17" spans="1:7" ht="27.75" customHeight="1" x14ac:dyDescent="0.25">
      <c r="A17" s="32" t="s">
        <v>21</v>
      </c>
      <c r="B17" s="33" t="s">
        <v>22</v>
      </c>
      <c r="C17" s="7">
        <v>0</v>
      </c>
      <c r="D17" s="7">
        <v>0</v>
      </c>
      <c r="E17" s="7">
        <v>112908.42</v>
      </c>
      <c r="F17" s="24">
        <v>0</v>
      </c>
      <c r="G17" s="25">
        <f t="shared" si="2"/>
        <v>0</v>
      </c>
    </row>
    <row r="18" spans="1:7" x14ac:dyDescent="0.25">
      <c r="A18" s="32" t="s">
        <v>23</v>
      </c>
      <c r="B18" s="33" t="s">
        <v>24</v>
      </c>
      <c r="C18" s="7">
        <v>0</v>
      </c>
      <c r="D18" s="7">
        <v>9040.73</v>
      </c>
      <c r="E18" s="7">
        <v>6037.07</v>
      </c>
      <c r="F18" s="24">
        <v>0</v>
      </c>
      <c r="G18" s="25">
        <f t="shared" si="2"/>
        <v>149.75360563982196</v>
      </c>
    </row>
    <row r="19" spans="1:7" x14ac:dyDescent="0.25">
      <c r="A19" s="32" t="s">
        <v>25</v>
      </c>
      <c r="B19" s="33" t="s">
        <v>26</v>
      </c>
      <c r="C19" s="7">
        <v>2700000</v>
      </c>
      <c r="D19" s="7">
        <v>148488.51999999999</v>
      </c>
      <c r="E19" s="7">
        <v>2637237</v>
      </c>
      <c r="F19" s="24">
        <f t="shared" ref="F19:F25" si="3">D19/C19*100</f>
        <v>5.4995748148148147</v>
      </c>
      <c r="G19" s="25">
        <f t="shared" si="2"/>
        <v>5.6304579376066695</v>
      </c>
    </row>
    <row r="20" spans="1:7" ht="26.25" customHeight="1" x14ac:dyDescent="0.25">
      <c r="A20" s="32" t="s">
        <v>27</v>
      </c>
      <c r="B20" s="33" t="s">
        <v>28</v>
      </c>
      <c r="C20" s="7">
        <v>549000</v>
      </c>
      <c r="D20" s="7">
        <v>-542569.24</v>
      </c>
      <c r="E20" s="7">
        <v>2207102</v>
      </c>
      <c r="F20" s="24">
        <f t="shared" si="3"/>
        <v>-98.828641165755911</v>
      </c>
      <c r="G20" s="25">
        <f t="shared" si="2"/>
        <v>-24.58288017499871</v>
      </c>
    </row>
    <row r="21" spans="1:7" s="31" customFormat="1" x14ac:dyDescent="0.25">
      <c r="A21" s="28" t="s">
        <v>29</v>
      </c>
      <c r="B21" s="29" t="s">
        <v>30</v>
      </c>
      <c r="C21" s="6">
        <f>C22+C23</f>
        <v>14347000</v>
      </c>
      <c r="D21" s="6">
        <f>D22+D23</f>
        <v>1851132.87</v>
      </c>
      <c r="E21" s="6">
        <f>E22+E23</f>
        <v>1998006.62</v>
      </c>
      <c r="F21" s="30">
        <f t="shared" si="3"/>
        <v>12.902578030250227</v>
      </c>
      <c r="G21" s="25">
        <f t="shared" si="2"/>
        <v>92.648985817674628</v>
      </c>
    </row>
    <row r="22" spans="1:7" x14ac:dyDescent="0.25">
      <c r="A22" s="32" t="s">
        <v>31</v>
      </c>
      <c r="B22" s="33" t="s">
        <v>32</v>
      </c>
      <c r="C22" s="7">
        <v>3400000</v>
      </c>
      <c r="D22" s="7">
        <v>331880.77</v>
      </c>
      <c r="E22" s="7">
        <v>228820.52</v>
      </c>
      <c r="F22" s="24">
        <f t="shared" si="3"/>
        <v>9.7611991176470596</v>
      </c>
      <c r="G22" s="25">
        <f t="shared" si="2"/>
        <v>145.03977615294295</v>
      </c>
    </row>
    <row r="23" spans="1:7" x14ac:dyDescent="0.25">
      <c r="A23" s="32" t="s">
        <v>33</v>
      </c>
      <c r="B23" s="33" t="s">
        <v>34</v>
      </c>
      <c r="C23" s="7">
        <v>10947000</v>
      </c>
      <c r="D23" s="7">
        <v>1519252.1</v>
      </c>
      <c r="E23" s="7">
        <v>1769186.1</v>
      </c>
      <c r="F23" s="24">
        <f t="shared" si="3"/>
        <v>13.878250662281905</v>
      </c>
      <c r="G23" s="25">
        <f t="shared" si="2"/>
        <v>85.872938974594021</v>
      </c>
    </row>
    <row r="24" spans="1:7" s="31" customFormat="1" x14ac:dyDescent="0.25">
      <c r="A24" s="28" t="s">
        <v>35</v>
      </c>
      <c r="B24" s="29" t="s">
        <v>36</v>
      </c>
      <c r="C24" s="6">
        <f>C25+C26</f>
        <v>9000000</v>
      </c>
      <c r="D24" s="6">
        <f t="shared" ref="D24:E24" si="4">D25+D26</f>
        <v>2100187.63</v>
      </c>
      <c r="E24" s="6">
        <f t="shared" si="4"/>
        <v>2436580.27</v>
      </c>
      <c r="F24" s="30">
        <f t="shared" si="3"/>
        <v>23.33541811111111</v>
      </c>
      <c r="G24" s="25">
        <f t="shared" si="2"/>
        <v>86.194066982246383</v>
      </c>
    </row>
    <row r="25" spans="1:7" ht="26.25" customHeight="1" x14ac:dyDescent="0.25">
      <c r="A25" s="32" t="s">
        <v>37</v>
      </c>
      <c r="B25" s="33" t="s">
        <v>38</v>
      </c>
      <c r="C25" s="7">
        <v>9000000</v>
      </c>
      <c r="D25" s="7">
        <v>2099887.63</v>
      </c>
      <c r="E25" s="7">
        <v>2436380.27</v>
      </c>
      <c r="F25" s="24">
        <f t="shared" si="3"/>
        <v>23.332084777777776</v>
      </c>
      <c r="G25" s="25">
        <f t="shared" si="2"/>
        <v>86.188829217534249</v>
      </c>
    </row>
    <row r="26" spans="1:7" ht="39" customHeight="1" x14ac:dyDescent="0.25">
      <c r="A26" s="32" t="s">
        <v>39</v>
      </c>
      <c r="B26" s="33" t="s">
        <v>40</v>
      </c>
      <c r="C26" s="7">
        <v>0</v>
      </c>
      <c r="D26" s="7">
        <v>300</v>
      </c>
      <c r="E26" s="7">
        <v>200</v>
      </c>
      <c r="F26" s="24">
        <v>0</v>
      </c>
      <c r="G26" s="25">
        <f t="shared" si="2"/>
        <v>150</v>
      </c>
    </row>
    <row r="27" spans="1:7" s="31" customFormat="1" ht="28.5" customHeight="1" x14ac:dyDescent="0.25">
      <c r="A27" s="28" t="s">
        <v>41</v>
      </c>
      <c r="B27" s="29" t="s">
        <v>42</v>
      </c>
      <c r="C27" s="6">
        <f>C28+C35+C33+C34</f>
        <v>17550000</v>
      </c>
      <c r="D27" s="6">
        <f>D28+D35+D33+D34</f>
        <v>4132913.3499999996</v>
      </c>
      <c r="E27" s="6">
        <f>E28+E35+E33+E34</f>
        <v>5563777.8499999996</v>
      </c>
      <c r="F27" s="30">
        <f t="shared" ref="F27:F32" si="5">D27/C27*100</f>
        <v>23.549363817663817</v>
      </c>
      <c r="G27" s="25">
        <f t="shared" si="2"/>
        <v>74.282501232503378</v>
      </c>
    </row>
    <row r="28" spans="1:7" ht="65.25" customHeight="1" x14ac:dyDescent="0.25">
      <c r="A28" s="32" t="s">
        <v>43</v>
      </c>
      <c r="B28" s="33" t="s">
        <v>44</v>
      </c>
      <c r="C28" s="7">
        <f>C29+C30+C31+C32</f>
        <v>17250000</v>
      </c>
      <c r="D28" s="7">
        <f>D29+D30+D31+D32</f>
        <v>4006789.0599999996</v>
      </c>
      <c r="E28" s="7">
        <f>E29+E30+E31+E32</f>
        <v>5504841.1699999999</v>
      </c>
      <c r="F28" s="24">
        <f t="shared" si="5"/>
        <v>23.227762666666667</v>
      </c>
      <c r="G28" s="25">
        <f t="shared" si="2"/>
        <v>72.786642452755814</v>
      </c>
    </row>
    <row r="29" spans="1:7" ht="51" customHeight="1" x14ac:dyDescent="0.25">
      <c r="A29" s="32" t="s">
        <v>45</v>
      </c>
      <c r="B29" s="33" t="s">
        <v>46</v>
      </c>
      <c r="C29" s="7">
        <v>10900000</v>
      </c>
      <c r="D29" s="7">
        <v>2605245.21</v>
      </c>
      <c r="E29" s="7">
        <v>3129977.01</v>
      </c>
      <c r="F29" s="24">
        <f t="shared" si="5"/>
        <v>23.901332201834862</v>
      </c>
      <c r="G29" s="25">
        <f t="shared" si="2"/>
        <v>83.235282613146097</v>
      </c>
    </row>
    <row r="30" spans="1:7" ht="61.5" customHeight="1" x14ac:dyDescent="0.25">
      <c r="A30" s="32" t="s">
        <v>47</v>
      </c>
      <c r="B30" s="33" t="s">
        <v>48</v>
      </c>
      <c r="C30" s="7">
        <v>1700000</v>
      </c>
      <c r="D30" s="7">
        <v>50099.15</v>
      </c>
      <c r="E30" s="7">
        <v>1123030.06</v>
      </c>
      <c r="F30" s="24">
        <f t="shared" si="5"/>
        <v>2.9470088235294121</v>
      </c>
      <c r="G30" s="25">
        <f t="shared" si="2"/>
        <v>4.4610693679918061</v>
      </c>
    </row>
    <row r="31" spans="1:7" ht="60.75" customHeight="1" x14ac:dyDescent="0.25">
      <c r="A31" s="32" t="s">
        <v>49</v>
      </c>
      <c r="B31" s="33" t="s">
        <v>50</v>
      </c>
      <c r="C31" s="7">
        <v>0</v>
      </c>
      <c r="D31" s="7">
        <v>0</v>
      </c>
      <c r="E31" s="7">
        <v>20000</v>
      </c>
      <c r="F31" s="24">
        <v>0</v>
      </c>
      <c r="G31" s="25">
        <f t="shared" si="2"/>
        <v>0</v>
      </c>
    </row>
    <row r="32" spans="1:7" ht="28.5" customHeight="1" x14ac:dyDescent="0.25">
      <c r="A32" s="32" t="s">
        <v>51</v>
      </c>
      <c r="B32" s="33" t="s">
        <v>52</v>
      </c>
      <c r="C32" s="7">
        <v>4650000</v>
      </c>
      <c r="D32" s="7">
        <v>1351444.7</v>
      </c>
      <c r="E32" s="7">
        <v>1231834.1000000001</v>
      </c>
      <c r="F32" s="24">
        <f t="shared" si="5"/>
        <v>29.063326881720432</v>
      </c>
      <c r="G32" s="25">
        <f t="shared" si="2"/>
        <v>109.7099601318067</v>
      </c>
    </row>
    <row r="33" spans="1:7" ht="42" customHeight="1" x14ac:dyDescent="0.25">
      <c r="A33" s="32" t="s">
        <v>53</v>
      </c>
      <c r="B33" s="33" t="s">
        <v>54</v>
      </c>
      <c r="C33" s="7">
        <v>0</v>
      </c>
      <c r="D33" s="7">
        <v>1.28</v>
      </c>
      <c r="E33" s="7">
        <v>1.43</v>
      </c>
      <c r="F33" s="24">
        <v>0</v>
      </c>
      <c r="G33" s="25">
        <f t="shared" si="2"/>
        <v>89.510489510489521</v>
      </c>
    </row>
    <row r="34" spans="1:7" ht="42" customHeight="1" x14ac:dyDescent="0.25">
      <c r="A34" s="32" t="s">
        <v>145</v>
      </c>
      <c r="B34" s="33" t="s">
        <v>146</v>
      </c>
      <c r="C34" s="7">
        <v>0</v>
      </c>
      <c r="D34" s="7">
        <v>39.68</v>
      </c>
      <c r="E34" s="7">
        <v>0</v>
      </c>
      <c r="F34" s="24">
        <v>0</v>
      </c>
      <c r="G34" s="25">
        <v>0</v>
      </c>
    </row>
    <row r="35" spans="1:7" ht="62.25" customHeight="1" x14ac:dyDescent="0.25">
      <c r="A35" s="32" t="s">
        <v>55</v>
      </c>
      <c r="B35" s="33" t="s">
        <v>56</v>
      </c>
      <c r="C35" s="7">
        <v>300000</v>
      </c>
      <c r="D35" s="7">
        <v>126083.33</v>
      </c>
      <c r="E35" s="7">
        <v>58935.25</v>
      </c>
      <c r="F35" s="24">
        <f>D35/C35*100</f>
        <v>42.027776666666668</v>
      </c>
      <c r="G35" s="25">
        <f t="shared" si="2"/>
        <v>213.93534429734328</v>
      </c>
    </row>
    <row r="36" spans="1:7" s="31" customFormat="1" x14ac:dyDescent="0.25">
      <c r="A36" s="28" t="s">
        <v>57</v>
      </c>
      <c r="B36" s="29" t="s">
        <v>58</v>
      </c>
      <c r="C36" s="6">
        <f>C37</f>
        <v>882000</v>
      </c>
      <c r="D36" s="6">
        <f>D37</f>
        <v>565281.46</v>
      </c>
      <c r="E36" s="6">
        <f>E37</f>
        <v>476615.36</v>
      </c>
      <c r="F36" s="30">
        <f>D36/C36*100</f>
        <v>64.090868480725618</v>
      </c>
      <c r="G36" s="25">
        <f t="shared" si="2"/>
        <v>118.60328210991773</v>
      </c>
    </row>
    <row r="37" spans="1:7" x14ac:dyDescent="0.25">
      <c r="A37" s="32" t="s">
        <v>59</v>
      </c>
      <c r="B37" s="33" t="s">
        <v>60</v>
      </c>
      <c r="C37" s="7">
        <v>882000</v>
      </c>
      <c r="D37" s="7">
        <v>565281.46</v>
      </c>
      <c r="E37" s="7">
        <v>476615.36</v>
      </c>
      <c r="F37" s="24">
        <f>D37/C37*100</f>
        <v>64.090868480725618</v>
      </c>
      <c r="G37" s="25">
        <f t="shared" si="2"/>
        <v>118.60328210991773</v>
      </c>
    </row>
    <row r="38" spans="1:7" s="31" customFormat="1" ht="26.25" customHeight="1" x14ac:dyDescent="0.25">
      <c r="A38" s="28" t="s">
        <v>61</v>
      </c>
      <c r="B38" s="29" t="s">
        <v>62</v>
      </c>
      <c r="C38" s="6">
        <f>C39+C40</f>
        <v>3880000</v>
      </c>
      <c r="D38" s="6">
        <f>D39+D40</f>
        <v>1129722.23</v>
      </c>
      <c r="E38" s="6">
        <f>E39+E40</f>
        <v>1232865.27</v>
      </c>
      <c r="F38" s="30">
        <f>D38/C38*100</f>
        <v>29.11655231958763</v>
      </c>
      <c r="G38" s="25">
        <f t="shared" si="2"/>
        <v>91.633875776223292</v>
      </c>
    </row>
    <row r="39" spans="1:7" x14ac:dyDescent="0.25">
      <c r="A39" s="32" t="s">
        <v>63</v>
      </c>
      <c r="B39" s="33" t="s">
        <v>64</v>
      </c>
      <c r="C39" s="7">
        <v>1750000</v>
      </c>
      <c r="D39" s="7">
        <v>516750</v>
      </c>
      <c r="E39" s="7">
        <v>670600</v>
      </c>
      <c r="F39" s="24">
        <f>D39/C39*100</f>
        <v>29.528571428571425</v>
      </c>
      <c r="G39" s="25">
        <f t="shared" si="2"/>
        <v>77.057858634059045</v>
      </c>
    </row>
    <row r="40" spans="1:7" x14ac:dyDescent="0.25">
      <c r="A40" s="32" t="s">
        <v>65</v>
      </c>
      <c r="B40" s="33" t="s">
        <v>66</v>
      </c>
      <c r="C40" s="7">
        <v>2130000</v>
      </c>
      <c r="D40" s="7">
        <v>612972.23</v>
      </c>
      <c r="E40" s="7">
        <v>562265.27</v>
      </c>
      <c r="F40" s="24">
        <f>D40/C40*100</f>
        <v>28.778038967136148</v>
      </c>
      <c r="G40" s="25">
        <f t="shared" si="2"/>
        <v>109.01833399740303</v>
      </c>
    </row>
    <row r="41" spans="1:7" s="31" customFormat="1" ht="33" customHeight="1" x14ac:dyDescent="0.25">
      <c r="A41" s="28" t="s">
        <v>67</v>
      </c>
      <c r="B41" s="29" t="s">
        <v>68</v>
      </c>
      <c r="C41" s="6">
        <f>C42+C43</f>
        <v>0</v>
      </c>
      <c r="D41" s="6">
        <f t="shared" ref="D41:E41" si="6">D42+D43</f>
        <v>1398562.83</v>
      </c>
      <c r="E41" s="6">
        <f t="shared" si="6"/>
        <v>586516.47999999998</v>
      </c>
      <c r="F41" s="30">
        <v>0</v>
      </c>
      <c r="G41" s="25">
        <f t="shared" si="2"/>
        <v>238.45243530070971</v>
      </c>
    </row>
    <row r="42" spans="1:7" ht="27" customHeight="1" x14ac:dyDescent="0.25">
      <c r="A42" s="32" t="s">
        <v>69</v>
      </c>
      <c r="B42" s="33" t="s">
        <v>70</v>
      </c>
      <c r="C42" s="7">
        <v>0</v>
      </c>
      <c r="D42" s="7">
        <v>1370640.62</v>
      </c>
      <c r="E42" s="7">
        <v>586516.47999999998</v>
      </c>
      <c r="F42" s="24">
        <v>0</v>
      </c>
      <c r="G42" s="25">
        <f t="shared" si="2"/>
        <v>233.69174895136794</v>
      </c>
    </row>
    <row r="43" spans="1:7" ht="54" customHeight="1" x14ac:dyDescent="0.25">
      <c r="A43" s="32" t="s">
        <v>71</v>
      </c>
      <c r="B43" s="33" t="s">
        <v>72</v>
      </c>
      <c r="C43" s="7">
        <v>0</v>
      </c>
      <c r="D43" s="7">
        <v>27922.21</v>
      </c>
      <c r="E43" s="7">
        <v>0</v>
      </c>
      <c r="F43" s="24">
        <v>0</v>
      </c>
      <c r="G43" s="25">
        <v>0</v>
      </c>
    </row>
    <row r="44" spans="1:7" s="31" customFormat="1" x14ac:dyDescent="0.25">
      <c r="A44" s="28" t="s">
        <v>73</v>
      </c>
      <c r="B44" s="29" t="s">
        <v>74</v>
      </c>
      <c r="C44" s="6">
        <f>C45+C46+C47</f>
        <v>730200</v>
      </c>
      <c r="D44" s="6">
        <f t="shared" ref="D44:E44" si="7">D45+D46+D47</f>
        <v>329774.45</v>
      </c>
      <c r="E44" s="6">
        <f t="shared" si="7"/>
        <v>35707.580000000016</v>
      </c>
      <c r="F44" s="30">
        <f>D44/C44*100</f>
        <v>45.162208983840046</v>
      </c>
      <c r="G44" s="25">
        <f t="shared" si="2"/>
        <v>923.54186422042574</v>
      </c>
    </row>
    <row r="45" spans="1:7" ht="25.5" customHeight="1" x14ac:dyDescent="0.25">
      <c r="A45" s="32" t="s">
        <v>75</v>
      </c>
      <c r="B45" s="33" t="s">
        <v>76</v>
      </c>
      <c r="C45" s="7">
        <v>609800</v>
      </c>
      <c r="D45" s="7">
        <v>267756.08</v>
      </c>
      <c r="E45" s="7">
        <v>169206.17</v>
      </c>
      <c r="F45" s="24">
        <f>D45/C45*100</f>
        <v>43.908835683830766</v>
      </c>
      <c r="G45" s="25">
        <f t="shared" si="2"/>
        <v>158.24250380467802</v>
      </c>
    </row>
    <row r="46" spans="1:7" ht="25.5" customHeight="1" x14ac:dyDescent="0.25">
      <c r="A46" s="32" t="s">
        <v>77</v>
      </c>
      <c r="B46" s="33" t="s">
        <v>78</v>
      </c>
      <c r="C46" s="7">
        <v>120400</v>
      </c>
      <c r="D46" s="7">
        <v>62018.37</v>
      </c>
      <c r="E46" s="7">
        <v>35501.410000000003</v>
      </c>
      <c r="F46" s="24">
        <f>D46/C46*100</f>
        <v>51.510274086378736</v>
      </c>
      <c r="G46" s="25">
        <f t="shared" si="2"/>
        <v>174.69269530421468</v>
      </c>
    </row>
    <row r="47" spans="1:7" ht="72.75" customHeight="1" x14ac:dyDescent="0.25">
      <c r="A47" s="32" t="s">
        <v>79</v>
      </c>
      <c r="B47" s="33" t="s">
        <v>80</v>
      </c>
      <c r="C47" s="7">
        <v>0</v>
      </c>
      <c r="D47" s="7">
        <v>0</v>
      </c>
      <c r="E47" s="7">
        <v>-169000</v>
      </c>
      <c r="F47" s="24">
        <v>0</v>
      </c>
      <c r="G47" s="25">
        <f t="shared" si="2"/>
        <v>0</v>
      </c>
    </row>
    <row r="48" spans="1:7" s="31" customFormat="1" x14ac:dyDescent="0.25">
      <c r="A48" s="28" t="s">
        <v>81</v>
      </c>
      <c r="B48" s="29" t="s">
        <v>82</v>
      </c>
      <c r="C48" s="8">
        <f>C49</f>
        <v>0</v>
      </c>
      <c r="D48" s="8">
        <f t="shared" ref="D48:E48" si="8">D49</f>
        <v>-6765.88</v>
      </c>
      <c r="E48" s="8">
        <f t="shared" si="8"/>
        <v>-12366.75</v>
      </c>
      <c r="F48" s="30">
        <v>0</v>
      </c>
      <c r="G48" s="25">
        <f t="shared" si="2"/>
        <v>54.710251278630196</v>
      </c>
    </row>
    <row r="49" spans="1:7" x14ac:dyDescent="0.25">
      <c r="A49" s="32" t="s">
        <v>83</v>
      </c>
      <c r="B49" s="33" t="s">
        <v>84</v>
      </c>
      <c r="C49" s="7">
        <v>0</v>
      </c>
      <c r="D49" s="7">
        <v>-6765.88</v>
      </c>
      <c r="E49" s="7">
        <v>-12366.75</v>
      </c>
      <c r="F49" s="24">
        <v>0</v>
      </c>
      <c r="G49" s="25">
        <f t="shared" si="2"/>
        <v>54.710251278630196</v>
      </c>
    </row>
    <row r="50" spans="1:7" x14ac:dyDescent="0.25">
      <c r="A50" s="26" t="s">
        <v>85</v>
      </c>
      <c r="B50" s="27" t="s">
        <v>86</v>
      </c>
      <c r="C50" s="9">
        <f t="shared" ref="C50" si="9">C51</f>
        <v>522961071.56</v>
      </c>
      <c r="D50" s="9">
        <f>D51+D71</f>
        <v>131735904.95999999</v>
      </c>
      <c r="E50" s="9">
        <f>E51+E71</f>
        <v>69153598.229999989</v>
      </c>
      <c r="F50" s="21">
        <f>D50/C50*100</f>
        <v>25.190384547559152</v>
      </c>
      <c r="G50" s="25">
        <f t="shared" si="2"/>
        <v>190.49754218407503</v>
      </c>
    </row>
    <row r="51" spans="1:7" ht="27.75" customHeight="1" x14ac:dyDescent="0.25">
      <c r="A51" s="32" t="s">
        <v>87</v>
      </c>
      <c r="B51" s="33" t="s">
        <v>88</v>
      </c>
      <c r="C51" s="10">
        <f>C52+C57+C66</f>
        <v>522961071.56</v>
      </c>
      <c r="D51" s="10">
        <f>D52+D57+D66</f>
        <v>131735904.95999999</v>
      </c>
      <c r="E51" s="10">
        <f>E52+E57+E66</f>
        <v>69156054.75999999</v>
      </c>
      <c r="F51" s="24">
        <f>D51/C51*100</f>
        <v>25.190384547559152</v>
      </c>
      <c r="G51" s="25">
        <f t="shared" si="2"/>
        <v>190.49077541681328</v>
      </c>
    </row>
    <row r="52" spans="1:7" s="31" customFormat="1" ht="27" customHeight="1" x14ac:dyDescent="0.25">
      <c r="A52" s="28" t="s">
        <v>89</v>
      </c>
      <c r="B52" s="29" t="s">
        <v>90</v>
      </c>
      <c r="C52" s="6">
        <f>C53+C54+C55+C56</f>
        <v>105400077.56</v>
      </c>
      <c r="D52" s="6">
        <f t="shared" ref="D52:F52" si="10">D53+D54+D55+D56</f>
        <v>62637680.230000004</v>
      </c>
      <c r="E52" s="6">
        <f t="shared" si="10"/>
        <v>2793761.51</v>
      </c>
      <c r="F52" s="6">
        <f>D52/C52*100</f>
        <v>59.42849538639372</v>
      </c>
      <c r="G52" s="25">
        <f t="shared" si="2"/>
        <v>2242.055379666248</v>
      </c>
    </row>
    <row r="53" spans="1:7" ht="26.25" customHeight="1" x14ac:dyDescent="0.25">
      <c r="A53" s="32" t="s">
        <v>142</v>
      </c>
      <c r="B53" s="33" t="s">
        <v>91</v>
      </c>
      <c r="C53" s="7">
        <v>61464158.020000003</v>
      </c>
      <c r="D53" s="7">
        <v>61464158.020000003</v>
      </c>
      <c r="E53" s="7">
        <v>0</v>
      </c>
      <c r="F53" s="24">
        <f>D53/C53*100</f>
        <v>100</v>
      </c>
      <c r="G53" s="25">
        <v>0</v>
      </c>
    </row>
    <row r="54" spans="1:7" ht="27" customHeight="1" x14ac:dyDescent="0.25">
      <c r="A54" s="32" t="s">
        <v>92</v>
      </c>
      <c r="B54" s="33" t="s">
        <v>93</v>
      </c>
      <c r="C54" s="7">
        <v>178518.52</v>
      </c>
      <c r="D54" s="7">
        <v>0</v>
      </c>
      <c r="E54" s="7">
        <v>0</v>
      </c>
      <c r="F54" s="24">
        <f t="shared" ref="F54:F70" si="11">D54/C54*100</f>
        <v>0</v>
      </c>
      <c r="G54" s="25">
        <v>0</v>
      </c>
    </row>
    <row r="55" spans="1:7" ht="28.5" customHeight="1" x14ac:dyDescent="0.25">
      <c r="A55" s="32" t="s">
        <v>143</v>
      </c>
      <c r="B55" s="33" t="s">
        <v>144</v>
      </c>
      <c r="C55" s="7">
        <v>12000000</v>
      </c>
      <c r="D55" s="7">
        <v>0</v>
      </c>
      <c r="E55" s="7">
        <v>0</v>
      </c>
      <c r="F55" s="24">
        <f t="shared" si="11"/>
        <v>0</v>
      </c>
      <c r="G55" s="25">
        <v>0</v>
      </c>
    </row>
    <row r="56" spans="1:7" x14ac:dyDescent="0.25">
      <c r="A56" s="32" t="s">
        <v>94</v>
      </c>
      <c r="B56" s="33" t="s">
        <v>95</v>
      </c>
      <c r="C56" s="7">
        <v>31757401.02</v>
      </c>
      <c r="D56" s="7">
        <v>1173522.21</v>
      </c>
      <c r="E56" s="7">
        <v>2793761.51</v>
      </c>
      <c r="F56" s="24">
        <f t="shared" si="11"/>
        <v>3.6952715660231319</v>
      </c>
      <c r="G56" s="25">
        <f t="shared" si="2"/>
        <v>42.005096204507453</v>
      </c>
    </row>
    <row r="57" spans="1:7" s="31" customFormat="1" x14ac:dyDescent="0.25">
      <c r="A57" s="28" t="s">
        <v>96</v>
      </c>
      <c r="B57" s="29" t="s">
        <v>97</v>
      </c>
      <c r="C57" s="8">
        <f>C58+C59+C60+C61+C62+C63+C64+C65</f>
        <v>386223850.06</v>
      </c>
      <c r="D57" s="8">
        <f t="shared" ref="D57" si="12">D58+D59+D60+D61+D62+D63+D64+D65</f>
        <v>64075166.349999994</v>
      </c>
      <c r="E57" s="8">
        <f t="shared" ref="E57" si="13">E58+E59+E60+E61+E62+E63+E64+E65</f>
        <v>61434073.729999989</v>
      </c>
      <c r="F57" s="30">
        <f t="shared" si="11"/>
        <v>16.590163020757494</v>
      </c>
      <c r="G57" s="25">
        <f t="shared" si="2"/>
        <v>104.29906802470481</v>
      </c>
    </row>
    <row r="58" spans="1:7" ht="26.25" customHeight="1" x14ac:dyDescent="0.25">
      <c r="A58" s="32" t="s">
        <v>98</v>
      </c>
      <c r="B58" s="33" t="s">
        <v>99</v>
      </c>
      <c r="C58" s="7">
        <v>358497301.56</v>
      </c>
      <c r="D58" s="7">
        <v>58856831.689999998</v>
      </c>
      <c r="E58" s="7">
        <v>56078943.479999997</v>
      </c>
      <c r="F58" s="24">
        <f t="shared" si="11"/>
        <v>16.417649849492495</v>
      </c>
      <c r="G58" s="25">
        <f t="shared" si="2"/>
        <v>104.95353164239035</v>
      </c>
    </row>
    <row r="59" spans="1:7" ht="54.75" customHeight="1" x14ac:dyDescent="0.25">
      <c r="A59" s="32" t="s">
        <v>100</v>
      </c>
      <c r="B59" s="33" t="s">
        <v>101</v>
      </c>
      <c r="C59" s="7">
        <v>4109508</v>
      </c>
      <c r="D59" s="7">
        <v>346893.37</v>
      </c>
      <c r="E59" s="7">
        <v>459253.8</v>
      </c>
      <c r="F59" s="24">
        <f t="shared" si="11"/>
        <v>8.4412384645558536</v>
      </c>
      <c r="G59" s="25">
        <f t="shared" si="2"/>
        <v>75.534131671855519</v>
      </c>
    </row>
    <row r="60" spans="1:7" ht="40.5" customHeight="1" x14ac:dyDescent="0.25">
      <c r="A60" s="32" t="s">
        <v>102</v>
      </c>
      <c r="B60" s="33" t="s">
        <v>103</v>
      </c>
      <c r="C60" s="7">
        <v>836145</v>
      </c>
      <c r="D60" s="7">
        <v>138671.93</v>
      </c>
      <c r="E60" s="7">
        <v>128873.04</v>
      </c>
      <c r="F60" s="24">
        <f t="shared" si="11"/>
        <v>16.584674906864237</v>
      </c>
      <c r="G60" s="25">
        <f t="shared" si="2"/>
        <v>107.60352203998602</v>
      </c>
    </row>
    <row r="61" spans="1:7" ht="50.25" customHeight="1" x14ac:dyDescent="0.25">
      <c r="A61" s="32" t="s">
        <v>104</v>
      </c>
      <c r="B61" s="33" t="s">
        <v>105</v>
      </c>
      <c r="C61" s="7">
        <v>259258</v>
      </c>
      <c r="D61" s="7">
        <v>0</v>
      </c>
      <c r="E61" s="7">
        <v>0</v>
      </c>
      <c r="F61" s="24">
        <f t="shared" si="11"/>
        <v>0</v>
      </c>
      <c r="G61" s="25">
        <v>0</v>
      </c>
    </row>
    <row r="62" spans="1:7" ht="51.75" customHeight="1" x14ac:dyDescent="0.25">
      <c r="A62" s="32" t="s">
        <v>106</v>
      </c>
      <c r="B62" s="33" t="s">
        <v>107</v>
      </c>
      <c r="C62" s="7">
        <v>16021624.5</v>
      </c>
      <c r="D62" s="7">
        <v>3419375.24</v>
      </c>
      <c r="E62" s="7">
        <v>3599934.8</v>
      </c>
      <c r="F62" s="24">
        <f t="shared" si="11"/>
        <v>21.342250531461403</v>
      </c>
      <c r="G62" s="25">
        <f t="shared" si="2"/>
        <v>94.984365827958896</v>
      </c>
    </row>
    <row r="63" spans="1:7" ht="27" customHeight="1" x14ac:dyDescent="0.25">
      <c r="A63" s="32" t="s">
        <v>108</v>
      </c>
      <c r="B63" s="33" t="s">
        <v>109</v>
      </c>
      <c r="C63" s="7">
        <v>2249014</v>
      </c>
      <c r="D63" s="7">
        <v>609989.55000000005</v>
      </c>
      <c r="E63" s="7">
        <v>575156.56999999995</v>
      </c>
      <c r="F63" s="24">
        <f t="shared" si="11"/>
        <v>27.122532363071105</v>
      </c>
      <c r="G63" s="25">
        <f t="shared" si="2"/>
        <v>106.05626047182251</v>
      </c>
    </row>
    <row r="64" spans="1:7" ht="26.25" customHeight="1" x14ac:dyDescent="0.25">
      <c r="A64" s="32" t="s">
        <v>110</v>
      </c>
      <c r="B64" s="33" t="s">
        <v>111</v>
      </c>
      <c r="C64" s="7">
        <v>3865711</v>
      </c>
      <c r="D64" s="7">
        <v>681404.57</v>
      </c>
      <c r="E64" s="7">
        <v>590912.04</v>
      </c>
      <c r="F64" s="24">
        <f t="shared" si="11"/>
        <v>17.626888559439646</v>
      </c>
      <c r="G64" s="25">
        <f t="shared" si="2"/>
        <v>115.31404403267868</v>
      </c>
    </row>
    <row r="65" spans="1:7" x14ac:dyDescent="0.25">
      <c r="A65" s="32" t="s">
        <v>112</v>
      </c>
      <c r="B65" s="33" t="s">
        <v>113</v>
      </c>
      <c r="C65" s="7">
        <v>385288</v>
      </c>
      <c r="D65" s="7">
        <v>22000</v>
      </c>
      <c r="E65" s="7">
        <v>1000</v>
      </c>
      <c r="F65" s="24">
        <f t="shared" si="11"/>
        <v>5.7100143269450383</v>
      </c>
      <c r="G65" s="25">
        <f t="shared" si="2"/>
        <v>2200</v>
      </c>
    </row>
    <row r="66" spans="1:7" s="31" customFormat="1" x14ac:dyDescent="0.25">
      <c r="A66" s="28" t="s">
        <v>114</v>
      </c>
      <c r="B66" s="29" t="s">
        <v>115</v>
      </c>
      <c r="C66" s="6">
        <f>C67+C68+C69+C70</f>
        <v>31337143.940000001</v>
      </c>
      <c r="D66" s="6">
        <f t="shared" ref="D66" si="14">D67+D68+D69+D70</f>
        <v>5023058.38</v>
      </c>
      <c r="E66" s="6">
        <f t="shared" ref="E66" si="15">E67+E68+E69+E70</f>
        <v>4928219.5200000005</v>
      </c>
      <c r="F66" s="30">
        <f t="shared" si="11"/>
        <v>16.029088003735925</v>
      </c>
      <c r="G66" s="25">
        <f t="shared" si="2"/>
        <v>101.92440413043937</v>
      </c>
    </row>
    <row r="67" spans="1:7" s="31" customFormat="1" ht="120.75" customHeight="1" x14ac:dyDescent="0.25">
      <c r="A67" s="34" t="s">
        <v>131</v>
      </c>
      <c r="B67" s="33" t="s">
        <v>130</v>
      </c>
      <c r="C67" s="7">
        <v>703080</v>
      </c>
      <c r="D67" s="7">
        <v>118482</v>
      </c>
      <c r="E67" s="7">
        <v>107033</v>
      </c>
      <c r="F67" s="24">
        <f t="shared" si="11"/>
        <v>16.851851851851851</v>
      </c>
      <c r="G67" s="25">
        <f t="shared" si="2"/>
        <v>110.69670101744322</v>
      </c>
    </row>
    <row r="68" spans="1:7" ht="52.5" customHeight="1" x14ac:dyDescent="0.25">
      <c r="A68" s="32" t="s">
        <v>116</v>
      </c>
      <c r="B68" s="33" t="s">
        <v>117</v>
      </c>
      <c r="C68" s="7">
        <v>2147183.94</v>
      </c>
      <c r="D68" s="7">
        <v>336925.62</v>
      </c>
      <c r="E68" s="7">
        <v>374818.62</v>
      </c>
      <c r="F68" s="24">
        <f t="shared" si="11"/>
        <v>15.691511738859223</v>
      </c>
      <c r="G68" s="25">
        <f t="shared" si="2"/>
        <v>89.890310145211032</v>
      </c>
    </row>
    <row r="69" spans="1:7" ht="86.25" customHeight="1" x14ac:dyDescent="0.25">
      <c r="A69" s="32" t="s">
        <v>118</v>
      </c>
      <c r="B69" s="33" t="s">
        <v>119</v>
      </c>
      <c r="C69" s="7">
        <v>27686880</v>
      </c>
      <c r="D69" s="7">
        <v>4567650.76</v>
      </c>
      <c r="E69" s="7">
        <v>4446367.9000000004</v>
      </c>
      <c r="F69" s="24">
        <f t="shared" si="11"/>
        <v>16.49752792658472</v>
      </c>
      <c r="G69" s="25">
        <f t="shared" si="2"/>
        <v>102.72768386979403</v>
      </c>
    </row>
    <row r="70" spans="1:7" ht="36" customHeight="1" x14ac:dyDescent="0.25">
      <c r="A70" s="34" t="s">
        <v>133</v>
      </c>
      <c r="B70" s="33" t="s">
        <v>132</v>
      </c>
      <c r="C70" s="7">
        <v>800000</v>
      </c>
      <c r="D70" s="7">
        <v>0</v>
      </c>
      <c r="E70" s="7">
        <v>0</v>
      </c>
      <c r="F70" s="24">
        <f t="shared" si="11"/>
        <v>0</v>
      </c>
      <c r="G70" s="25">
        <v>0</v>
      </c>
    </row>
    <row r="71" spans="1:7" s="31" customFormat="1" ht="40.5" customHeight="1" x14ac:dyDescent="0.25">
      <c r="A71" s="28" t="s">
        <v>120</v>
      </c>
      <c r="B71" s="29" t="s">
        <v>121</v>
      </c>
      <c r="C71" s="6">
        <f>C72</f>
        <v>0</v>
      </c>
      <c r="D71" s="6">
        <f t="shared" ref="D71:E71" si="16">D72</f>
        <v>0</v>
      </c>
      <c r="E71" s="6">
        <f t="shared" si="16"/>
        <v>-2456.5300000000002</v>
      </c>
      <c r="F71" s="30">
        <v>0</v>
      </c>
      <c r="G71" s="25">
        <f t="shared" si="2"/>
        <v>0</v>
      </c>
    </row>
    <row r="72" spans="1:7" ht="39.75" customHeight="1" x14ac:dyDescent="0.25">
      <c r="A72" s="32" t="s">
        <v>122</v>
      </c>
      <c r="B72" s="33" t="s">
        <v>123</v>
      </c>
      <c r="C72" s="7">
        <v>0</v>
      </c>
      <c r="D72" s="7">
        <v>0</v>
      </c>
      <c r="E72" s="7">
        <v>-2456.5300000000002</v>
      </c>
      <c r="F72" s="24">
        <v>0</v>
      </c>
      <c r="G72" s="25">
        <f t="shared" si="2"/>
        <v>0</v>
      </c>
    </row>
  </sheetData>
  <mergeCells count="10">
    <mergeCell ref="G5:G6"/>
    <mergeCell ref="A1:G1"/>
    <mergeCell ref="F5:F6"/>
    <mergeCell ref="A5:A6"/>
    <mergeCell ref="B5:B6"/>
    <mergeCell ref="C5:C6"/>
    <mergeCell ref="D5:D6"/>
    <mergeCell ref="A2:G2"/>
    <mergeCell ref="A3:G3"/>
    <mergeCell ref="E5:E6"/>
  </mergeCells>
  <pageMargins left="0.78740157480314965" right="0.39370078740157483" top="0.59055118110236227" bottom="0.39370078740157483" header="0" footer="0"/>
  <pageSetup paperSize="9" scale="67" fitToWidth="2" fitToHeight="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8F8C485C-0B18-4AE1-851F-8F1B0898914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2025-04-15T04:14:59Z</cp:lastPrinted>
  <dcterms:created xsi:type="dcterms:W3CDTF">2024-04-09T05:49:04Z</dcterms:created>
  <dcterms:modified xsi:type="dcterms:W3CDTF">2026-04-09T00:37:20Z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950_Орг=20024_Ф=0503317M_Период=март 2024 года_2.xlsx</vt:lpwstr>
  </property>
  <property fmtid="{D5CDD505-2E9C-101B-9397-08002B2CF9AE}" pid="3" name="Название отчета">
    <vt:lpwstr>950_Орг=20024_Ф=0503317M_Период=март 2024 года_2.xlsx</vt:lpwstr>
  </property>
  <property fmtid="{D5CDD505-2E9C-101B-9397-08002B2CF9AE}" pid="4" name="Версия клиента">
    <vt:lpwstr>23.1.0.38319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svod-db.primorsky.local</vt:lpwstr>
  </property>
  <property fmtid="{D5CDD505-2E9C-101B-9397-08002B2CF9AE}" pid="7" name="База">
    <vt:lpwstr>svod_smart_krai</vt:lpwstr>
  </property>
  <property fmtid="{D5CDD505-2E9C-101B-9397-08002B2CF9AE}" pid="8" name="Пользователь">
    <vt:lpwstr>rn20024_2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